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25"/>
  <workbookPr/>
  <bookViews>
    <workbookView xWindow="65428" yWindow="65428" windowWidth="23256" windowHeight="12456" activeTab="1"/>
  </bookViews>
  <sheets>
    <sheet name="FONDO IV" sheetId="2" r:id="rId1"/>
    <sheet name="Hoja1" sheetId="3" r:id="rId2"/>
  </sheets>
  <definedNames>
    <definedName name="_xlnm.Print_Area" localSheetId="0">'FONDO IV'!$A$1:$AA$28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<sst xmlns="http://schemas.openxmlformats.org/spreadsheetml/2006/main" count="168" uniqueCount="96">
  <si>
    <t>Índice de Dependencia Financiera</t>
  </si>
  <si>
    <t>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t>
  </si>
  <si>
    <t>(Recursos ministrados del FORTAMUN DF al municipio o demarcación territorial / Ingresos propios registrados por el municipio o demarcación territorial del Distrito Federal)</t>
  </si>
  <si>
    <t>Propósito</t>
  </si>
  <si>
    <t>Semestral</t>
  </si>
  <si>
    <t>Otra</t>
  </si>
  <si>
    <t>Estratégico</t>
  </si>
  <si>
    <t>Descendente</t>
  </si>
  <si>
    <t>Componente</t>
  </si>
  <si>
    <t>Trimestral</t>
  </si>
  <si>
    <t>Porcentaje</t>
  </si>
  <si>
    <t>Ascendente</t>
  </si>
  <si>
    <t>Índice en el Ejercicio de Recursos</t>
  </si>
  <si>
    <t>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t>
  </si>
  <si>
    <t>(Gasto ejercido del FORTAMUN DF por el municipio o demarcación territorial / Monto anual aprobado del FORTAMUN DF al municipio o demarcación territorial)*100</t>
  </si>
  <si>
    <t>Actividad</t>
  </si>
  <si>
    <t>Gestión</t>
  </si>
  <si>
    <t>Anual</t>
  </si>
  <si>
    <t>TIPO DE INDICADOR</t>
  </si>
  <si>
    <t>NOMBRE DEL INDICADOR</t>
  </si>
  <si>
    <t>SENTIDO DEL INDICADOR</t>
  </si>
  <si>
    <t>DEFINICIÓN DEL INDICADOR</t>
  </si>
  <si>
    <t>[(Ingreso disponible municipal o de la demarcación territorial  de la Ciudad de México en el año t /  Ingreso disponible municipal o de la demarcación territorial de la Ciudad de México del año t-1)-1]*100</t>
  </si>
  <si>
    <t>Porcentaje de recursos FORTAMUN recibidos por municipios y demarcaciones territoriales de la Ciudad de México</t>
  </si>
  <si>
    <t>(Recursos transferidos del FORTAMUN al municipio o demarcación territorial de la Cuidad de México/ Monto anual aprobado del FORTAMUN en el municipio o demarcación territorial de la Ciudad de México )*100</t>
  </si>
  <si>
    <t>AVANCES 2022</t>
  </si>
  <si>
    <t>Primer trimestre</t>
  </si>
  <si>
    <t>Segundo trimestre</t>
  </si>
  <si>
    <t>Tercer trimestre</t>
  </si>
  <si>
    <t>Cuarto trimestre</t>
  </si>
  <si>
    <r>
      <t xml:space="preserve">Justificación de variaciones </t>
    </r>
    <r>
      <rPr>
        <sz val="10"/>
        <color theme="1"/>
        <rFont val="Calibri"/>
        <family val="2"/>
        <scheme val="minor"/>
      </rPr>
      <t>(Metas vs Avances)</t>
    </r>
  </si>
  <si>
    <t>Información solicitada al área de:</t>
  </si>
  <si>
    <t>Datos de cada variable</t>
  </si>
  <si>
    <t xml:space="preserve"> METODO DE CALCULO</t>
  </si>
  <si>
    <t>Tasa de variación del ingreso disponible del municipio o demarcación territorial de la Ciudad de México</t>
  </si>
  <si>
    <t>Mide la variación del ingreso municipal o demarcación territorial de la Ciudad de México disponible del año actual respecto del ingreso municipal o de la demarcación territorial disponible del año anterior. Ingresos disponibles se refiere al  Ingreso de Libre Disposición según lo señalado en la Ley de Disciplina Financiera de las Entidades Federativas y los Municipios, son los Ingresos locales y las participaciones federales, así como los recursos que, en su caso, reciban del Fondo de Estabilización de los Ingresos de las Entidades Federativas en los términos del artículo 19 de la Ley Federal de Presupuesto y Responsabilidad Hacendaria y cualquier otro recurso que no esté destinado a un fin específico. Excluye Transferencias Federales Etiquetadas e Ingresos Derivados de Financiamientos.</t>
  </si>
  <si>
    <t>Mide el porcentaje de recursos recibidos por el municipio o demarcación territorial de la Ciudad de México acumulado al periodo que se reporta, respecto al monto anual aprobado de FORTAMUN al municipio o demarcación territorial del la Cuidad de México.</t>
  </si>
  <si>
    <t>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t>
  </si>
  <si>
    <t xml:space="preserve"> FRECUENCIA</t>
  </si>
  <si>
    <t>UNIDAD DE MEDIDA</t>
  </si>
  <si>
    <t>VARIABLES</t>
  </si>
  <si>
    <t xml:space="preserve">Gasto ejercido del FORTAMUN DF por el municipio o demarcación territorial </t>
  </si>
  <si>
    <t>Recursos ministrados del FORTAMUN DF al municipio o demarcación territorial</t>
  </si>
  <si>
    <t>Ingreso disponible municipal o de la demarcación territorial  de la Ciudad de México en el año t</t>
  </si>
  <si>
    <t>Monto anual aprobado del FORTAMUN DF al municipio o demarcación territorial</t>
  </si>
  <si>
    <t>Ingresos propios registrados por el municipio o demarcación territorial del Distrito Federal</t>
  </si>
  <si>
    <t>Ingreso disponible municipal o de la demarcación territorial de la Ciudad de México del año t</t>
  </si>
  <si>
    <t>Recursos transferidos del FORTAMUN al municipio o demarcación territorial de la Cuidad de México</t>
  </si>
  <si>
    <t>Monto anual aprobado del FORTAMUN en el municipio o demarcación territorial de la Ciudad de México</t>
  </si>
  <si>
    <t>Gasto total ejercido del FORTAMUN DF</t>
  </si>
  <si>
    <r>
      <t xml:space="preserve">Resultado </t>
    </r>
    <r>
      <rPr>
        <sz val="12"/>
        <color theme="1"/>
        <rFont val="Calibri"/>
        <family val="2"/>
        <scheme val="minor"/>
      </rPr>
      <t>(Aplicación matematica de la Fórmula)</t>
    </r>
  </si>
  <si>
    <t>H. XLII AYUNTAMIENTO CONSTITUCIONAL DE SAN PEDRO LAGUNILLAS, NAYARIT</t>
  </si>
  <si>
    <t>Porcentaje de recursos destinados al cumplimiento de obligaciones financieras</t>
  </si>
  <si>
    <t>(Monto ejercido para el cumplimiento de obligaciones financieras / Monto total del FORTAMUN ministrado al municipio o demarcación territorial al periodo que se reporta)*100</t>
  </si>
  <si>
    <t xml:space="preserve"> Ascendente</t>
  </si>
  <si>
    <t>Porcentaje de recursos destinados al pago de derechos y aprovechamientos por concepto de agua</t>
  </si>
  <si>
    <t>(Monto ejercido para el pago de derechos y aprovechamientos por concepto de agua / Monto total del FORTAMUN ministrado al municipio o demarcación territorial al periodo que se reporta)*100</t>
  </si>
  <si>
    <t>Porcentaje de recursos destinados al pago de descargas de aguas residuales</t>
  </si>
  <si>
    <t>(Monto ejercido para el pago de descargas de aguas residuales / Monto total del FORTAMUN ministrado al municipio o demarcación territorial al periodo que se reporta)*100</t>
  </si>
  <si>
    <t xml:space="preserve"> Porcentaje de recursos destinados a la modernización de los sistemas de recaudación local</t>
  </si>
  <si>
    <t>(Monto ejercido para a la modernización de los sistemas de recaudación local / Monto total del FORTAMUN ministrado al municipio o demarcación territorial al periodo que se reporta)*100</t>
  </si>
  <si>
    <t xml:space="preserve"> Porcentaje de recursos destinados al mantenimiento de infraestructura</t>
  </si>
  <si>
    <t>(Monto ejercido para el pago de mantenimiento de infraestructura / Monto total del FORTAMUN ministrado al municipio o demarcación territorial al periodo que se reporta)*100</t>
  </si>
  <si>
    <t xml:space="preserve"> Porcentaje de recursos destinados al pago de necesidades vinculadas con la seguridad pública</t>
  </si>
  <si>
    <t>(Monto ejercido para al pago de necesidades vinculadas con la seguridad pública / Monto total del FORTAMUN ministrado al municipio o demarcación territorial al periodo que se reporta)*100</t>
  </si>
  <si>
    <t>Gasto ejercido en Obligaciones Financieras</t>
  </si>
  <si>
    <t>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Los montos correspondientes a las dos variables son acumulados al periodo que se reporta</t>
  </si>
  <si>
    <t>Gasto ejercido en Pago por Derechos de Agua</t>
  </si>
  <si>
    <t>Gasto ejercido en Pago por Derechos de Descaga de Aguas Residuales</t>
  </si>
  <si>
    <t>Gasto ejercido en mantenimiento de infraestructura</t>
  </si>
  <si>
    <t>Gasto ejercido en modernización de los sistemas de recaudación local</t>
  </si>
  <si>
    <t>Gasto ejercido en necesidades vinculadas con la seguridad pública</t>
  </si>
  <si>
    <t>Nomina</t>
  </si>
  <si>
    <t>Alumbrado</t>
  </si>
  <si>
    <t>1t</t>
  </si>
  <si>
    <t>2t</t>
  </si>
  <si>
    <t>3t</t>
  </si>
  <si>
    <t>4t</t>
  </si>
  <si>
    <t>llantas</t>
  </si>
  <si>
    <t>seguros</t>
  </si>
  <si>
    <t>mant. Vehiculos</t>
  </si>
  <si>
    <t>conagua</t>
  </si>
  <si>
    <t>vehiculos sp</t>
  </si>
  <si>
    <t>capacitación</t>
  </si>
  <si>
    <t>INDICADORES SRFT DEL FONDO IV_PLANEACIÓN_2024</t>
  </si>
  <si>
    <t>INGRESOS PROPIOS</t>
  </si>
  <si>
    <t xml:space="preserve">Impuestos </t>
  </si>
  <si>
    <t>Derechos</t>
  </si>
  <si>
    <t xml:space="preserve">Productos </t>
  </si>
  <si>
    <t xml:space="preserve">Aprovechamientos </t>
  </si>
  <si>
    <t>INGRESO DISPONIBLE</t>
  </si>
  <si>
    <t>PARTICIPACIONES</t>
  </si>
  <si>
    <t>METAS 2024</t>
  </si>
  <si>
    <t>DESARROLLO SUSTENTABLE</t>
  </si>
  <si>
    <t>TESORERÍA</t>
  </si>
  <si>
    <t>TESORERÍA (LEY DE INGRESOS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</si>
</sst>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2">
    <font>
      <sz val="11"/>
      <color theme="1"/>
      <name val="Calibri"/>
      <family val="2"/>
      <scheme val="minor"/>
    </font>
    <font>
      <sz val="10"/>
      <name val="Arial"/>
      <family val="2"/>
    </font>
    <font>
      <sz val="16"/>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28"/>
      <color theme="1"/>
      <name val="Calibri"/>
      <family val="2"/>
      <scheme val="minor"/>
    </font>
    <font>
      <b/>
      <sz val="12"/>
      <color theme="1"/>
      <name val="Calibri"/>
      <family val="2"/>
      <scheme val="minor"/>
    </font>
    <font>
      <sz val="12"/>
      <color theme="1"/>
      <name val="Calibri"/>
      <family val="2"/>
      <scheme val="minor"/>
    </font>
    <font>
      <b/>
      <sz val="20"/>
      <color theme="1"/>
      <name val="Calibri"/>
      <family val="2"/>
      <scheme val="minor"/>
    </font>
    <font>
      <sz val="16"/>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7"/>
        <bgColor indexed="64"/>
      </patternFill>
    </fill>
    <fill>
      <patternFill patternType="solid">
        <fgColor rgb="FFFFC000"/>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
      <left style="thin"/>
      <right/>
      <top style="thin"/>
      <bottom/>
    </border>
    <border>
      <left/>
      <right/>
      <top style="thin"/>
      <bottom/>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49">
    <xf numFmtId="0" fontId="0" fillId="0" borderId="0" xfId="0"/>
    <xf numFmtId="0" fontId="0" fillId="0" borderId="0" xfId="0" applyAlignment="1">
      <alignment vertical="top" wrapText="1"/>
    </xf>
    <xf numFmtId="0" fontId="2" fillId="0" borderId="0" xfId="0" applyFont="1" applyAlignment="1">
      <alignment vertical="top" wrapText="1"/>
    </xf>
    <xf numFmtId="0" fontId="0" fillId="0" borderId="0" xfId="0"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8" fillId="2" borderId="2" xfId="0" applyFont="1" applyFill="1" applyBorder="1" applyAlignment="1">
      <alignment horizontal="center" vertical="center" wrapText="1"/>
    </xf>
    <xf numFmtId="164" fontId="2" fillId="0" borderId="1" xfId="0" applyNumberFormat="1" applyFont="1" applyBorder="1" applyAlignment="1">
      <alignment vertical="center" wrapText="1"/>
    </xf>
    <xf numFmtId="164" fontId="2" fillId="3" borderId="1" xfId="0" applyNumberFormat="1" applyFont="1" applyFill="1" applyBorder="1" applyAlignment="1">
      <alignment vertical="center" wrapText="1"/>
    </xf>
    <xf numFmtId="164" fontId="2" fillId="0" borderId="1" xfId="0" applyNumberFormat="1" applyFont="1" applyBorder="1" applyAlignment="1">
      <alignment vertical="top" wrapText="1"/>
    </xf>
    <xf numFmtId="164" fontId="2" fillId="0" borderId="2" xfId="0" applyNumberFormat="1" applyFont="1" applyBorder="1" applyAlignment="1">
      <alignment horizontal="center" vertical="center" wrapText="1"/>
    </xf>
    <xf numFmtId="164" fontId="2" fillId="4" borderId="1" xfId="20" applyNumberFormat="1" applyFont="1" applyFill="1" applyBorder="1" applyAlignment="1">
      <alignment vertical="center" wrapText="1"/>
    </xf>
    <xf numFmtId="164" fontId="2" fillId="4" borderId="1" xfId="0" applyNumberFormat="1" applyFont="1" applyFill="1" applyBorder="1" applyAlignment="1">
      <alignment vertical="center" wrapText="1"/>
    </xf>
    <xf numFmtId="164" fontId="2" fillId="4" borderId="1" xfId="0" applyNumberFormat="1" applyFont="1" applyFill="1" applyBorder="1" applyAlignment="1">
      <alignment horizontal="right" vertical="center" wrapText="1"/>
    </xf>
    <xf numFmtId="0" fontId="7" fillId="0" borderId="0" xfId="0" applyFont="1" applyAlignment="1">
      <alignment horizontal="center" vertical="center" wrapText="1"/>
    </xf>
    <xf numFmtId="0" fontId="0" fillId="0" borderId="0" xfId="0" applyAlignment="1">
      <alignment horizontal="justify" vertical="top" wrapText="1"/>
    </xf>
    <xf numFmtId="0" fontId="11" fillId="0" borderId="1" xfId="0" applyFont="1" applyBorder="1" applyAlignment="1">
      <alignment horizontal="center" vertical="center" wrapText="1"/>
    </xf>
    <xf numFmtId="4" fontId="0" fillId="0" borderId="0" xfId="0" applyNumberFormat="1"/>
    <xf numFmtId="43" fontId="0" fillId="0" borderId="0" xfId="20" applyFont="1" applyAlignment="1">
      <alignmen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3" borderId="2" xfId="0" applyNumberFormat="1" applyFont="1" applyFill="1" applyBorder="1" applyAlignment="1">
      <alignment horizontal="justify" vertical="center" wrapText="1"/>
    </xf>
    <xf numFmtId="164" fontId="2" fillId="3" borderId="3" xfId="0" applyNumberFormat="1" applyFont="1" applyFill="1" applyBorder="1" applyAlignment="1">
      <alignment horizontal="justify" vertical="center" wrapText="1"/>
    </xf>
    <xf numFmtId="164" fontId="2" fillId="3" borderId="2" xfId="0" applyNumberFormat="1"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0" borderId="3" xfId="0" applyFont="1" applyBorder="1" applyAlignment="1">
      <alignment horizontal="center" vertical="center" wrapText="1"/>
    </xf>
    <xf numFmtId="43" fontId="0" fillId="0" borderId="0" xfId="0" applyNumberFormat="1"/>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B31"/>
  <sheetViews>
    <sheetView view="pageBreakPreview" zoomScale="55" zoomScaleSheetLayoutView="55" workbookViewId="0" topLeftCell="N26">
      <selection activeCell="AA29" sqref="AA29"/>
    </sheetView>
  </sheetViews>
  <sheetFormatPr defaultColWidth="11.421875" defaultRowHeight="15"/>
  <cols>
    <col min="1" max="1" width="27.140625" style="1" customWidth="1"/>
    <col min="2" max="2" width="80.7109375" style="1" customWidth="1"/>
    <col min="3" max="3" width="53.140625" style="1" customWidth="1"/>
    <col min="4" max="4" width="15.00390625" style="1" customWidth="1"/>
    <col min="5" max="5" width="18.28125" style="1" customWidth="1"/>
    <col min="6" max="6" width="19.421875" style="1" customWidth="1"/>
    <col min="7" max="7" width="21.57421875" style="1" customWidth="1"/>
    <col min="8" max="8" width="22.8515625" style="1" customWidth="1"/>
    <col min="9" max="9" width="41.00390625" style="3" customWidth="1"/>
    <col min="10" max="10" width="25.00390625" style="1" customWidth="1"/>
    <col min="11" max="11" width="19.421875" style="1" customWidth="1"/>
    <col min="12" max="12" width="19.00390625" style="1" bestFit="1" customWidth="1"/>
    <col min="13" max="25" width="21.7109375" style="1" customWidth="1"/>
    <col min="26" max="26" width="31.7109375" style="15" customWidth="1"/>
    <col min="27" max="27" width="17.8515625" style="1" customWidth="1"/>
    <col min="28" max="16384" width="11.421875" style="1" customWidth="1"/>
  </cols>
  <sheetData>
    <row r="2" spans="2:28" ht="31.5" customHeight="1">
      <c r="B2" s="30" t="s">
        <v>51</v>
      </c>
      <c r="C2" s="30"/>
      <c r="D2" s="30"/>
      <c r="E2" s="30" t="s">
        <v>51</v>
      </c>
      <c r="F2" s="30"/>
      <c r="G2" s="30"/>
      <c r="H2" s="30"/>
      <c r="I2" s="30"/>
      <c r="J2" s="30"/>
      <c r="K2" s="30"/>
      <c r="L2" s="30"/>
      <c r="M2" s="30"/>
      <c r="N2" s="30"/>
      <c r="O2" s="30"/>
      <c r="P2" s="30"/>
      <c r="Q2" s="30"/>
      <c r="R2" s="30"/>
      <c r="S2" s="30"/>
      <c r="T2" s="30"/>
      <c r="U2" s="30"/>
      <c r="V2" s="30"/>
      <c r="W2" s="30"/>
      <c r="X2" s="30"/>
      <c r="Y2" s="30"/>
      <c r="Z2" s="30"/>
      <c r="AA2" s="30"/>
      <c r="AB2" s="30"/>
    </row>
    <row r="3" spans="1:27" ht="30" customHeight="1">
      <c r="A3" s="30" t="s">
        <v>84</v>
      </c>
      <c r="B3" s="30"/>
      <c r="C3" s="30"/>
      <c r="D3" s="30"/>
      <c r="E3" s="30"/>
      <c r="F3" s="30"/>
      <c r="G3" s="30"/>
      <c r="H3" s="30"/>
      <c r="I3" s="30"/>
      <c r="J3" s="30"/>
      <c r="K3" s="30"/>
      <c r="L3" s="30"/>
      <c r="M3" s="30"/>
      <c r="N3" s="30"/>
      <c r="O3" s="30"/>
      <c r="P3" s="30"/>
      <c r="Q3" s="30"/>
      <c r="R3" s="30"/>
      <c r="S3" s="30"/>
      <c r="T3" s="30"/>
      <c r="U3" s="30"/>
      <c r="V3" s="30"/>
      <c r="W3" s="30"/>
      <c r="X3" s="30"/>
      <c r="Y3" s="30"/>
      <c r="Z3" s="30"/>
      <c r="AA3" s="30"/>
    </row>
    <row r="4" spans="2:28" ht="30" customHeight="1">
      <c r="B4" s="14"/>
      <c r="C4" s="14"/>
      <c r="D4" s="14"/>
      <c r="E4" s="14"/>
      <c r="F4" s="14"/>
      <c r="G4" s="14"/>
      <c r="H4" s="14"/>
      <c r="I4" s="14"/>
      <c r="J4" s="14"/>
      <c r="K4" s="14"/>
      <c r="L4" s="14"/>
      <c r="M4" s="14"/>
      <c r="N4" s="14"/>
      <c r="O4" s="14"/>
      <c r="P4" s="14"/>
      <c r="Q4" s="14"/>
      <c r="R4" s="14"/>
      <c r="S4" s="14"/>
      <c r="T4" s="14"/>
      <c r="U4" s="14"/>
      <c r="V4" s="14"/>
      <c r="W4" s="14"/>
      <c r="X4" s="14"/>
      <c r="Y4" s="14"/>
      <c r="Z4" s="31"/>
      <c r="AA4" s="31"/>
      <c r="AB4" s="14"/>
    </row>
    <row r="6" spans="1:27" ht="58.5" customHeight="1">
      <c r="A6" s="39" t="s">
        <v>19</v>
      </c>
      <c r="B6" s="37" t="s">
        <v>21</v>
      </c>
      <c r="C6" s="37" t="s">
        <v>33</v>
      </c>
      <c r="D6" s="37"/>
      <c r="E6" s="37" t="s">
        <v>39</v>
      </c>
      <c r="F6" s="37" t="s">
        <v>38</v>
      </c>
      <c r="G6" s="37" t="s">
        <v>18</v>
      </c>
      <c r="H6" s="37" t="s">
        <v>20</v>
      </c>
      <c r="I6" s="37" t="s">
        <v>40</v>
      </c>
      <c r="J6" s="42" t="s">
        <v>92</v>
      </c>
      <c r="K6" s="43"/>
      <c r="L6" s="43"/>
      <c r="M6" s="43"/>
      <c r="N6" s="43"/>
      <c r="O6" s="43"/>
      <c r="P6" s="43"/>
      <c r="Q6" s="43"/>
      <c r="R6" s="44" t="s">
        <v>25</v>
      </c>
      <c r="S6" s="45"/>
      <c r="T6" s="45"/>
      <c r="U6" s="45"/>
      <c r="V6" s="45"/>
      <c r="W6" s="45"/>
      <c r="X6" s="45"/>
      <c r="Y6" s="46"/>
      <c r="Z6" s="32" t="s">
        <v>30</v>
      </c>
      <c r="AA6" s="32" t="s">
        <v>31</v>
      </c>
    </row>
    <row r="7" spans="1:27" ht="42" customHeight="1">
      <c r="A7" s="40"/>
      <c r="B7" s="38"/>
      <c r="C7" s="38"/>
      <c r="D7" s="38"/>
      <c r="E7" s="38"/>
      <c r="F7" s="38"/>
      <c r="G7" s="38"/>
      <c r="H7" s="38"/>
      <c r="I7" s="38"/>
      <c r="J7" s="35" t="s">
        <v>26</v>
      </c>
      <c r="K7" s="36"/>
      <c r="L7" s="35" t="s">
        <v>27</v>
      </c>
      <c r="M7" s="36"/>
      <c r="N7" s="35" t="s">
        <v>28</v>
      </c>
      <c r="O7" s="36"/>
      <c r="P7" s="35" t="s">
        <v>29</v>
      </c>
      <c r="Q7" s="36"/>
      <c r="R7" s="35" t="s">
        <v>26</v>
      </c>
      <c r="S7" s="36"/>
      <c r="T7" s="35" t="s">
        <v>27</v>
      </c>
      <c r="U7" s="36"/>
      <c r="V7" s="35" t="s">
        <v>28</v>
      </c>
      <c r="W7" s="36"/>
      <c r="X7" s="35" t="s">
        <v>29</v>
      </c>
      <c r="Y7" s="36"/>
      <c r="Z7" s="33"/>
      <c r="AA7" s="33"/>
    </row>
    <row r="8" spans="1:27" ht="81" customHeight="1">
      <c r="A8" s="40"/>
      <c r="B8" s="38"/>
      <c r="C8" s="38"/>
      <c r="D8" s="38"/>
      <c r="E8" s="38"/>
      <c r="F8" s="38"/>
      <c r="G8" s="38"/>
      <c r="H8" s="38"/>
      <c r="I8" s="38"/>
      <c r="J8" s="6" t="s">
        <v>32</v>
      </c>
      <c r="K8" s="6" t="s">
        <v>50</v>
      </c>
      <c r="L8" s="6" t="s">
        <v>32</v>
      </c>
      <c r="M8" s="6" t="s">
        <v>50</v>
      </c>
      <c r="N8" s="6" t="s">
        <v>32</v>
      </c>
      <c r="O8" s="6" t="s">
        <v>50</v>
      </c>
      <c r="P8" s="6" t="s">
        <v>32</v>
      </c>
      <c r="Q8" s="6" t="s">
        <v>50</v>
      </c>
      <c r="R8" s="6" t="s">
        <v>32</v>
      </c>
      <c r="S8" s="6" t="s">
        <v>50</v>
      </c>
      <c r="T8" s="6" t="s">
        <v>32</v>
      </c>
      <c r="U8" s="6" t="s">
        <v>50</v>
      </c>
      <c r="V8" s="6" t="s">
        <v>32</v>
      </c>
      <c r="W8" s="6" t="s">
        <v>50</v>
      </c>
      <c r="X8" s="6" t="s">
        <v>32</v>
      </c>
      <c r="Y8" s="6" t="s">
        <v>50</v>
      </c>
      <c r="Z8" s="34"/>
      <c r="AA8" s="34"/>
    </row>
    <row r="9" spans="1:27" s="4" customFormat="1" ht="148.2" customHeight="1">
      <c r="A9" s="39" t="s">
        <v>12</v>
      </c>
      <c r="B9" s="19" t="s">
        <v>13</v>
      </c>
      <c r="C9" s="19" t="s">
        <v>14</v>
      </c>
      <c r="D9" s="19" t="s">
        <v>15</v>
      </c>
      <c r="E9" s="19" t="s">
        <v>10</v>
      </c>
      <c r="F9" s="19" t="s">
        <v>9</v>
      </c>
      <c r="G9" s="19" t="s">
        <v>16</v>
      </c>
      <c r="H9" s="19" t="s">
        <v>11</v>
      </c>
      <c r="I9" s="5" t="s">
        <v>41</v>
      </c>
      <c r="J9" s="11">
        <v>1165800.47</v>
      </c>
      <c r="K9" s="41">
        <f>J9/J10*100</f>
        <v>16.55780468391075</v>
      </c>
      <c r="L9" s="11">
        <v>3316319.57</v>
      </c>
      <c r="M9" s="21">
        <f>L9/L10*100</f>
        <v>47.10151790339463</v>
      </c>
      <c r="N9" s="11">
        <v>4975115.93</v>
      </c>
      <c r="O9" s="21">
        <f>N9/N10*100</f>
        <v>70.66131809738675</v>
      </c>
      <c r="P9" s="11">
        <v>7040791.290000001</v>
      </c>
      <c r="Q9" s="21">
        <f>P9/P10*100</f>
        <v>100.00000000000003</v>
      </c>
      <c r="R9" s="11"/>
      <c r="S9" s="41" t="e">
        <f>R9/R10*100</f>
        <v>#DIV/0!</v>
      </c>
      <c r="T9" s="11"/>
      <c r="U9" s="21" t="e">
        <f>T9/T10*100</f>
        <v>#DIV/0!</v>
      </c>
      <c r="V9" s="11"/>
      <c r="W9" s="21" t="e">
        <f>V9/V10*100</f>
        <v>#DIV/0!</v>
      </c>
      <c r="X9" s="11"/>
      <c r="Y9" s="21" t="e">
        <f>X9/X10*100</f>
        <v>#DIV/0!</v>
      </c>
      <c r="Z9" s="23"/>
      <c r="AA9" s="25" t="s">
        <v>93</v>
      </c>
    </row>
    <row r="10" spans="1:27" s="4" customFormat="1" ht="148.2" customHeight="1">
      <c r="A10" s="47"/>
      <c r="B10" s="20"/>
      <c r="C10" s="20"/>
      <c r="D10" s="20"/>
      <c r="E10" s="20"/>
      <c r="F10" s="20"/>
      <c r="G10" s="20"/>
      <c r="H10" s="20"/>
      <c r="I10" s="5" t="s">
        <v>44</v>
      </c>
      <c r="J10" s="12">
        <v>7040791.29</v>
      </c>
      <c r="K10" s="41"/>
      <c r="L10" s="12">
        <v>7040791.29</v>
      </c>
      <c r="M10" s="22"/>
      <c r="N10" s="12">
        <v>7040791.29</v>
      </c>
      <c r="O10" s="22"/>
      <c r="P10" s="12">
        <v>7040791.29</v>
      </c>
      <c r="Q10" s="22"/>
      <c r="R10" s="12"/>
      <c r="S10" s="41"/>
      <c r="T10" s="12"/>
      <c r="U10" s="22"/>
      <c r="V10" s="12"/>
      <c r="W10" s="22"/>
      <c r="X10" s="12"/>
      <c r="Y10" s="22"/>
      <c r="Z10" s="24"/>
      <c r="AA10" s="26"/>
    </row>
    <row r="11" spans="1:27" s="2" customFormat="1" ht="190.5" customHeight="1">
      <c r="A11" s="39" t="s">
        <v>0</v>
      </c>
      <c r="B11" s="19" t="s">
        <v>1</v>
      </c>
      <c r="C11" s="19" t="s">
        <v>2</v>
      </c>
      <c r="D11" s="19" t="s">
        <v>3</v>
      </c>
      <c r="E11" s="19" t="s">
        <v>5</v>
      </c>
      <c r="F11" s="19" t="s">
        <v>4</v>
      </c>
      <c r="G11" s="19" t="s">
        <v>6</v>
      </c>
      <c r="H11" s="19" t="s">
        <v>7</v>
      </c>
      <c r="I11" s="5" t="s">
        <v>42</v>
      </c>
      <c r="J11" s="7"/>
      <c r="K11" s="21"/>
      <c r="L11" s="12">
        <v>3520395.65</v>
      </c>
      <c r="M11" s="21">
        <f>L11/L12*100</f>
        <v>92.23623601416693</v>
      </c>
      <c r="N11" s="9"/>
      <c r="O11" s="21"/>
      <c r="P11" s="12">
        <v>7040791.29</v>
      </c>
      <c r="Q11" s="21">
        <f>P11/P12*100</f>
        <v>129.13073023642997</v>
      </c>
      <c r="R11" s="7"/>
      <c r="S11" s="21"/>
      <c r="T11" s="12"/>
      <c r="U11" s="21" t="e">
        <f>T11/T12*100</f>
        <v>#DIV/0!</v>
      </c>
      <c r="V11" s="9"/>
      <c r="W11" s="21"/>
      <c r="X11" s="12"/>
      <c r="Y11" s="21" t="e">
        <f>X11/X12*100</f>
        <v>#DIV/0!</v>
      </c>
      <c r="Z11" s="23"/>
      <c r="AA11" s="25" t="s">
        <v>95</v>
      </c>
    </row>
    <row r="12" spans="1:27" s="2" customFormat="1" ht="190.5" customHeight="1">
      <c r="A12" s="47"/>
      <c r="B12" s="20"/>
      <c r="C12" s="20"/>
      <c r="D12" s="20"/>
      <c r="E12" s="20"/>
      <c r="F12" s="20"/>
      <c r="G12" s="20"/>
      <c r="H12" s="20"/>
      <c r="I12" s="5" t="s">
        <v>45</v>
      </c>
      <c r="J12" s="7"/>
      <c r="K12" s="22"/>
      <c r="L12" s="13">
        <v>3816716.5119999996</v>
      </c>
      <c r="M12" s="22"/>
      <c r="N12" s="9"/>
      <c r="O12" s="22"/>
      <c r="P12" s="12">
        <v>5452452.16</v>
      </c>
      <c r="Q12" s="22"/>
      <c r="R12" s="7"/>
      <c r="S12" s="22"/>
      <c r="T12" s="13"/>
      <c r="U12" s="22"/>
      <c r="V12" s="9"/>
      <c r="W12" s="22"/>
      <c r="X12" s="12"/>
      <c r="Y12" s="22"/>
      <c r="Z12" s="24"/>
      <c r="AA12" s="26"/>
    </row>
    <row r="13" spans="1:27" s="2" customFormat="1" ht="101.25" customHeight="1">
      <c r="A13" s="39" t="s">
        <v>34</v>
      </c>
      <c r="B13" s="19" t="s">
        <v>35</v>
      </c>
      <c r="C13" s="19" t="s">
        <v>22</v>
      </c>
      <c r="D13" s="19" t="s">
        <v>3</v>
      </c>
      <c r="E13" s="19" t="s">
        <v>10</v>
      </c>
      <c r="F13" s="19" t="s">
        <v>17</v>
      </c>
      <c r="G13" s="19" t="s">
        <v>6</v>
      </c>
      <c r="H13" s="19" t="s">
        <v>11</v>
      </c>
      <c r="I13" s="5" t="s">
        <v>43</v>
      </c>
      <c r="J13" s="11">
        <v>67801828.16</v>
      </c>
      <c r="K13" s="21">
        <f>((J13/J14)-1)*100</f>
        <v>1.1227986063194306</v>
      </c>
      <c r="L13" s="9"/>
      <c r="M13" s="21"/>
      <c r="N13" s="9"/>
      <c r="O13" s="21"/>
      <c r="P13" s="10"/>
      <c r="Q13" s="21"/>
      <c r="R13" s="11"/>
      <c r="S13" s="21"/>
      <c r="T13" s="9"/>
      <c r="U13" s="21"/>
      <c r="V13" s="9"/>
      <c r="W13" s="21"/>
      <c r="X13" s="10"/>
      <c r="Y13" s="21" t="e">
        <f>X13/X14*100</f>
        <v>#DIV/0!</v>
      </c>
      <c r="Z13" s="23"/>
      <c r="AA13" s="25" t="s">
        <v>95</v>
      </c>
    </row>
    <row r="14" spans="1:27" s="2" customFormat="1" ht="198.75" customHeight="1">
      <c r="A14" s="47"/>
      <c r="B14" s="20"/>
      <c r="C14" s="20"/>
      <c r="D14" s="20"/>
      <c r="E14" s="20"/>
      <c r="F14" s="20"/>
      <c r="G14" s="20"/>
      <c r="H14" s="20"/>
      <c r="I14" s="5" t="s">
        <v>46</v>
      </c>
      <c r="J14" s="11">
        <v>67049002.89</v>
      </c>
      <c r="K14" s="22"/>
      <c r="L14" s="9"/>
      <c r="M14" s="22"/>
      <c r="N14" s="9"/>
      <c r="O14" s="22"/>
      <c r="P14" s="9"/>
      <c r="Q14" s="22"/>
      <c r="R14" s="11"/>
      <c r="S14" s="22"/>
      <c r="T14" s="9"/>
      <c r="U14" s="22"/>
      <c r="V14" s="9"/>
      <c r="W14" s="22"/>
      <c r="X14" s="9"/>
      <c r="Y14" s="22"/>
      <c r="Z14" s="24"/>
      <c r="AA14" s="26"/>
    </row>
    <row r="15" spans="1:27" s="2" customFormat="1" ht="109.5" customHeight="1">
      <c r="A15" s="27" t="s">
        <v>23</v>
      </c>
      <c r="B15" s="29" t="s">
        <v>36</v>
      </c>
      <c r="C15" s="29" t="s">
        <v>24</v>
      </c>
      <c r="D15" s="19" t="s">
        <v>8</v>
      </c>
      <c r="E15" s="19" t="s">
        <v>10</v>
      </c>
      <c r="F15" s="19" t="s">
        <v>9</v>
      </c>
      <c r="G15" s="19" t="s">
        <v>16</v>
      </c>
      <c r="H15" s="19" t="s">
        <v>11</v>
      </c>
      <c r="I15" s="5" t="s">
        <v>47</v>
      </c>
      <c r="J15" s="12">
        <v>1760197.8225</v>
      </c>
      <c r="K15" s="21">
        <f>J15/J16*100</f>
        <v>25</v>
      </c>
      <c r="L15" s="8">
        <v>3520395.645</v>
      </c>
      <c r="M15" s="21">
        <f>L15/L16*100</f>
        <v>50</v>
      </c>
      <c r="N15" s="12">
        <v>5280593.4675</v>
      </c>
      <c r="O15" s="21">
        <f>N15/N16*100</f>
        <v>75</v>
      </c>
      <c r="P15" s="12">
        <v>7040791.29</v>
      </c>
      <c r="Q15" s="21">
        <f>P15/P16*100</f>
        <v>100</v>
      </c>
      <c r="R15" s="12"/>
      <c r="S15" s="21" t="e">
        <f>R15/R16*100</f>
        <v>#DIV/0!</v>
      </c>
      <c r="T15" s="8"/>
      <c r="U15" s="21" t="e">
        <f>T15/T16*100</f>
        <v>#DIV/0!</v>
      </c>
      <c r="V15" s="12"/>
      <c r="W15" s="21" t="e">
        <f>V15/V16*100</f>
        <v>#DIV/0!</v>
      </c>
      <c r="X15" s="12"/>
      <c r="Y15" s="21" t="e">
        <f>X15/X16*100</f>
        <v>#DIV/0!</v>
      </c>
      <c r="Z15" s="23"/>
      <c r="AA15" s="25" t="s">
        <v>94</v>
      </c>
    </row>
    <row r="16" spans="1:27" s="2" customFormat="1" ht="147" customHeight="1">
      <c r="A16" s="27"/>
      <c r="B16" s="29"/>
      <c r="C16" s="29"/>
      <c r="D16" s="20"/>
      <c r="E16" s="20"/>
      <c r="F16" s="20"/>
      <c r="G16" s="20"/>
      <c r="H16" s="20"/>
      <c r="I16" s="5" t="s">
        <v>48</v>
      </c>
      <c r="J16" s="12">
        <v>7040791.29</v>
      </c>
      <c r="K16" s="22"/>
      <c r="L16" s="12">
        <v>7040791.29</v>
      </c>
      <c r="M16" s="22"/>
      <c r="N16" s="12">
        <v>7040791.29</v>
      </c>
      <c r="O16" s="22"/>
      <c r="P16" s="12">
        <v>7040791.29</v>
      </c>
      <c r="Q16" s="22"/>
      <c r="R16" s="12"/>
      <c r="S16" s="22"/>
      <c r="T16" s="12"/>
      <c r="U16" s="22"/>
      <c r="V16" s="12"/>
      <c r="W16" s="22"/>
      <c r="X16" s="12"/>
      <c r="Y16" s="22"/>
      <c r="Z16" s="24"/>
      <c r="AA16" s="26"/>
    </row>
    <row r="17" spans="1:27" ht="159.75" customHeight="1">
      <c r="A17" s="27" t="s">
        <v>52</v>
      </c>
      <c r="B17" s="28" t="s">
        <v>37</v>
      </c>
      <c r="C17" s="29" t="s">
        <v>53</v>
      </c>
      <c r="D17" s="19" t="s">
        <v>8</v>
      </c>
      <c r="E17" s="19" t="s">
        <v>10</v>
      </c>
      <c r="F17" s="19" t="s">
        <v>4</v>
      </c>
      <c r="G17" s="19" t="s">
        <v>6</v>
      </c>
      <c r="H17" s="19" t="s">
        <v>54</v>
      </c>
      <c r="I17" s="16" t="s">
        <v>65</v>
      </c>
      <c r="J17" s="7"/>
      <c r="K17" s="21"/>
      <c r="L17" s="12">
        <v>2366379.07</v>
      </c>
      <c r="M17" s="21">
        <f>L17/L18*100</f>
        <v>71.3555801861399</v>
      </c>
      <c r="N17" s="9"/>
      <c r="O17" s="21"/>
      <c r="P17" s="12">
        <v>5532633.030000001</v>
      </c>
      <c r="Q17" s="21">
        <f>P17/P18*100</f>
        <v>78.57970506607647</v>
      </c>
      <c r="R17" s="7"/>
      <c r="S17" s="21"/>
      <c r="T17" s="12"/>
      <c r="U17" s="21" t="e">
        <f>T17/T18*100</f>
        <v>#DIV/0!</v>
      </c>
      <c r="V17" s="9"/>
      <c r="W17" s="21"/>
      <c r="X17" s="12"/>
      <c r="Y17" s="21" t="e">
        <f>X17/X18*100</f>
        <v>#DIV/0!</v>
      </c>
      <c r="Z17" s="23"/>
      <c r="AA17" s="25" t="s">
        <v>93</v>
      </c>
    </row>
    <row r="18" spans="1:27" ht="176.25" customHeight="1">
      <c r="A18" s="27"/>
      <c r="B18" s="28"/>
      <c r="C18" s="29"/>
      <c r="D18" s="20"/>
      <c r="E18" s="20"/>
      <c r="F18" s="20"/>
      <c r="G18" s="20"/>
      <c r="H18" s="20"/>
      <c r="I18" s="5" t="s">
        <v>49</v>
      </c>
      <c r="J18" s="7"/>
      <c r="K18" s="22"/>
      <c r="L18" s="13">
        <v>3316319.57</v>
      </c>
      <c r="M18" s="22"/>
      <c r="N18" s="9"/>
      <c r="O18" s="22"/>
      <c r="P18" s="12">
        <v>7040791.290000001</v>
      </c>
      <c r="Q18" s="22"/>
      <c r="R18" s="7"/>
      <c r="S18" s="22"/>
      <c r="T18" s="13"/>
      <c r="U18" s="22"/>
      <c r="V18" s="9"/>
      <c r="W18" s="22"/>
      <c r="X18" s="12"/>
      <c r="Y18" s="22"/>
      <c r="Z18" s="24"/>
      <c r="AA18" s="26"/>
    </row>
    <row r="19" spans="1:27" ht="159.75" customHeight="1">
      <c r="A19" s="27" t="s">
        <v>55</v>
      </c>
      <c r="B19" s="28" t="s">
        <v>66</v>
      </c>
      <c r="C19" s="29" t="s">
        <v>56</v>
      </c>
      <c r="D19" s="19" t="s">
        <v>8</v>
      </c>
      <c r="E19" s="19" t="s">
        <v>10</v>
      </c>
      <c r="F19" s="19" t="s">
        <v>4</v>
      </c>
      <c r="G19" s="19" t="s">
        <v>6</v>
      </c>
      <c r="H19" s="19" t="s">
        <v>54</v>
      </c>
      <c r="I19" s="16" t="s">
        <v>67</v>
      </c>
      <c r="J19" s="7"/>
      <c r="K19" s="21"/>
      <c r="L19" s="12">
        <v>0</v>
      </c>
      <c r="M19" s="21">
        <f>L19/L20*100</f>
        <v>0</v>
      </c>
      <c r="N19" s="9"/>
      <c r="O19" s="21"/>
      <c r="P19" s="12">
        <v>0</v>
      </c>
      <c r="Q19" s="21">
        <f>P19/P20*100</f>
        <v>0</v>
      </c>
      <c r="R19" s="7"/>
      <c r="S19" s="21"/>
      <c r="T19" s="12"/>
      <c r="U19" s="21" t="e">
        <f>T19/T20*100</f>
        <v>#DIV/0!</v>
      </c>
      <c r="V19" s="9"/>
      <c r="W19" s="21"/>
      <c r="X19" s="12"/>
      <c r="Y19" s="21" t="e">
        <f>X19/X20*100</f>
        <v>#DIV/0!</v>
      </c>
      <c r="Z19" s="23"/>
      <c r="AA19" s="25" t="s">
        <v>93</v>
      </c>
    </row>
    <row r="20" spans="1:27" ht="176.25" customHeight="1">
      <c r="A20" s="27"/>
      <c r="B20" s="28"/>
      <c r="C20" s="29"/>
      <c r="D20" s="20"/>
      <c r="E20" s="20"/>
      <c r="F20" s="20"/>
      <c r="G20" s="20"/>
      <c r="H20" s="20"/>
      <c r="I20" s="5" t="s">
        <v>49</v>
      </c>
      <c r="J20" s="7"/>
      <c r="K20" s="22"/>
      <c r="L20" s="13">
        <v>3316319.57</v>
      </c>
      <c r="M20" s="22"/>
      <c r="N20" s="9"/>
      <c r="O20" s="22"/>
      <c r="P20" s="12">
        <v>7040791.290000001</v>
      </c>
      <c r="Q20" s="22"/>
      <c r="R20" s="7"/>
      <c r="S20" s="22"/>
      <c r="T20" s="13"/>
      <c r="U20" s="22"/>
      <c r="V20" s="9"/>
      <c r="W20" s="22"/>
      <c r="X20" s="12"/>
      <c r="Y20" s="22"/>
      <c r="Z20" s="24"/>
      <c r="AA20" s="26"/>
    </row>
    <row r="21" spans="1:27" ht="159.75" customHeight="1">
      <c r="A21" s="27" t="s">
        <v>57</v>
      </c>
      <c r="B21" s="28" t="s">
        <v>66</v>
      </c>
      <c r="C21" s="29" t="s">
        <v>58</v>
      </c>
      <c r="D21" s="19" t="s">
        <v>8</v>
      </c>
      <c r="E21" s="19" t="s">
        <v>10</v>
      </c>
      <c r="F21" s="19" t="s">
        <v>4</v>
      </c>
      <c r="G21" s="19" t="s">
        <v>6</v>
      </c>
      <c r="H21" s="19" t="s">
        <v>54</v>
      </c>
      <c r="I21" s="16" t="s">
        <v>68</v>
      </c>
      <c r="J21" s="7"/>
      <c r="K21" s="21"/>
      <c r="L21" s="12">
        <v>50000</v>
      </c>
      <c r="M21" s="21">
        <f>L21/L22*100</f>
        <v>1.5076954721827367</v>
      </c>
      <c r="N21" s="9"/>
      <c r="O21" s="21"/>
      <c r="P21" s="12">
        <v>100000</v>
      </c>
      <c r="Q21" s="21">
        <f>P21/P22*100</f>
        <v>1.4202949055176437</v>
      </c>
      <c r="R21" s="7"/>
      <c r="S21" s="21"/>
      <c r="T21" s="12"/>
      <c r="U21" s="21" t="e">
        <f>T21/T22*100</f>
        <v>#DIV/0!</v>
      </c>
      <c r="V21" s="9"/>
      <c r="W21" s="21"/>
      <c r="X21" s="12"/>
      <c r="Y21" s="21" t="e">
        <f>X21/X22*100</f>
        <v>#DIV/0!</v>
      </c>
      <c r="Z21" s="23"/>
      <c r="AA21" s="25" t="s">
        <v>93</v>
      </c>
    </row>
    <row r="22" spans="1:27" ht="176.25" customHeight="1">
      <c r="A22" s="27"/>
      <c r="B22" s="28"/>
      <c r="C22" s="29"/>
      <c r="D22" s="20"/>
      <c r="E22" s="20"/>
      <c r="F22" s="20"/>
      <c r="G22" s="20"/>
      <c r="H22" s="20"/>
      <c r="I22" s="5" t="s">
        <v>49</v>
      </c>
      <c r="J22" s="7"/>
      <c r="K22" s="22"/>
      <c r="L22" s="13">
        <v>3316319.57</v>
      </c>
      <c r="M22" s="22"/>
      <c r="N22" s="9"/>
      <c r="O22" s="22"/>
      <c r="P22" s="12">
        <v>7040791.290000001</v>
      </c>
      <c r="Q22" s="22"/>
      <c r="R22" s="7"/>
      <c r="S22" s="22"/>
      <c r="T22" s="13"/>
      <c r="U22" s="22"/>
      <c r="V22" s="9"/>
      <c r="W22" s="22"/>
      <c r="X22" s="12"/>
      <c r="Y22" s="22"/>
      <c r="Z22" s="24"/>
      <c r="AA22" s="26"/>
    </row>
    <row r="23" spans="1:27" ht="159.75" customHeight="1">
      <c r="A23" s="27" t="s">
        <v>59</v>
      </c>
      <c r="B23" s="28" t="s">
        <v>66</v>
      </c>
      <c r="C23" s="29" t="s">
        <v>60</v>
      </c>
      <c r="D23" s="19" t="s">
        <v>8</v>
      </c>
      <c r="E23" s="19" t="s">
        <v>10</v>
      </c>
      <c r="F23" s="19" t="s">
        <v>4</v>
      </c>
      <c r="G23" s="19" t="s">
        <v>6</v>
      </c>
      <c r="H23" s="19" t="s">
        <v>54</v>
      </c>
      <c r="I23" s="16" t="s">
        <v>70</v>
      </c>
      <c r="J23" s="7"/>
      <c r="K23" s="21"/>
      <c r="L23" s="12">
        <v>0</v>
      </c>
      <c r="M23" s="21">
        <f>L23/L24*100</f>
        <v>0</v>
      </c>
      <c r="N23" s="9"/>
      <c r="O23" s="21"/>
      <c r="P23" s="12">
        <v>0</v>
      </c>
      <c r="Q23" s="21">
        <f>P23/P24*100</f>
        <v>0</v>
      </c>
      <c r="R23" s="7"/>
      <c r="S23" s="21"/>
      <c r="T23" s="12"/>
      <c r="U23" s="21" t="e">
        <f>T23/T24*100</f>
        <v>#DIV/0!</v>
      </c>
      <c r="V23" s="9"/>
      <c r="W23" s="21"/>
      <c r="X23" s="12"/>
      <c r="Y23" s="21" t="e">
        <f>X23/X24*100</f>
        <v>#DIV/0!</v>
      </c>
      <c r="Z23" s="23"/>
      <c r="AA23" s="25" t="s">
        <v>93</v>
      </c>
    </row>
    <row r="24" spans="1:27" ht="176.25" customHeight="1">
      <c r="A24" s="27"/>
      <c r="B24" s="28"/>
      <c r="C24" s="29"/>
      <c r="D24" s="20"/>
      <c r="E24" s="20"/>
      <c r="F24" s="20"/>
      <c r="G24" s="20"/>
      <c r="H24" s="20"/>
      <c r="I24" s="5" t="s">
        <v>49</v>
      </c>
      <c r="J24" s="7"/>
      <c r="K24" s="22"/>
      <c r="L24" s="13">
        <v>3316319.57</v>
      </c>
      <c r="M24" s="22"/>
      <c r="N24" s="9"/>
      <c r="O24" s="22"/>
      <c r="P24" s="12">
        <v>7040791.290000001</v>
      </c>
      <c r="Q24" s="22"/>
      <c r="R24" s="7"/>
      <c r="S24" s="22"/>
      <c r="T24" s="13"/>
      <c r="U24" s="22"/>
      <c r="V24" s="9"/>
      <c r="W24" s="22"/>
      <c r="X24" s="12"/>
      <c r="Y24" s="22"/>
      <c r="Z24" s="24"/>
      <c r="AA24" s="26"/>
    </row>
    <row r="25" spans="1:27" ht="159.75" customHeight="1">
      <c r="A25" s="27" t="s">
        <v>61</v>
      </c>
      <c r="B25" s="28" t="s">
        <v>66</v>
      </c>
      <c r="C25" s="29" t="s">
        <v>62</v>
      </c>
      <c r="D25" s="19" t="s">
        <v>8</v>
      </c>
      <c r="E25" s="19" t="s">
        <v>10</v>
      </c>
      <c r="F25" s="19" t="s">
        <v>4</v>
      </c>
      <c r="G25" s="19" t="s">
        <v>6</v>
      </c>
      <c r="H25" s="19" t="s">
        <v>54</v>
      </c>
      <c r="I25" s="16" t="s">
        <v>69</v>
      </c>
      <c r="J25" s="7"/>
      <c r="K25" s="21"/>
      <c r="L25" s="12">
        <v>0</v>
      </c>
      <c r="M25" s="21">
        <f>L25/L26*100</f>
        <v>0</v>
      </c>
      <c r="N25" s="9"/>
      <c r="O25" s="21"/>
      <c r="P25" s="12">
        <v>0</v>
      </c>
      <c r="Q25" s="21">
        <f>P25/P26*100</f>
        <v>0</v>
      </c>
      <c r="R25" s="7"/>
      <c r="S25" s="21"/>
      <c r="T25" s="12"/>
      <c r="U25" s="21" t="e">
        <f>T25/T26*100</f>
        <v>#DIV/0!</v>
      </c>
      <c r="V25" s="9"/>
      <c r="W25" s="21"/>
      <c r="X25" s="12"/>
      <c r="Y25" s="21" t="e">
        <f>X25/X26*100</f>
        <v>#DIV/0!</v>
      </c>
      <c r="Z25" s="23"/>
      <c r="AA25" s="25" t="s">
        <v>93</v>
      </c>
    </row>
    <row r="26" spans="1:27" ht="176.25" customHeight="1">
      <c r="A26" s="27"/>
      <c r="B26" s="28"/>
      <c r="C26" s="29"/>
      <c r="D26" s="20"/>
      <c r="E26" s="20"/>
      <c r="F26" s="20"/>
      <c r="G26" s="20"/>
      <c r="H26" s="20"/>
      <c r="I26" s="5" t="s">
        <v>49</v>
      </c>
      <c r="J26" s="7"/>
      <c r="K26" s="22"/>
      <c r="L26" s="13">
        <v>3316319.57</v>
      </c>
      <c r="M26" s="22"/>
      <c r="N26" s="9"/>
      <c r="O26" s="22"/>
      <c r="P26" s="12">
        <v>7040791.290000001</v>
      </c>
      <c r="Q26" s="22"/>
      <c r="R26" s="7"/>
      <c r="S26" s="22"/>
      <c r="T26" s="13"/>
      <c r="U26" s="22"/>
      <c r="V26" s="9"/>
      <c r="W26" s="22"/>
      <c r="X26" s="12"/>
      <c r="Y26" s="22"/>
      <c r="Z26" s="24"/>
      <c r="AA26" s="26"/>
    </row>
    <row r="27" spans="1:27" ht="159.75" customHeight="1">
      <c r="A27" s="27" t="s">
        <v>63</v>
      </c>
      <c r="B27" s="28" t="s">
        <v>66</v>
      </c>
      <c r="C27" s="29" t="s">
        <v>64</v>
      </c>
      <c r="D27" s="19" t="s">
        <v>8</v>
      </c>
      <c r="E27" s="19" t="s">
        <v>10</v>
      </c>
      <c r="F27" s="19" t="s">
        <v>4</v>
      </c>
      <c r="G27" s="19" t="s">
        <v>6</v>
      </c>
      <c r="H27" s="19" t="s">
        <v>11</v>
      </c>
      <c r="I27" s="16" t="s">
        <v>71</v>
      </c>
      <c r="J27" s="7"/>
      <c r="K27" s="21"/>
      <c r="L27" s="12">
        <v>899940.5</v>
      </c>
      <c r="M27" s="21">
        <f>L27/L28*100</f>
        <v>27.136724341677365</v>
      </c>
      <c r="N27" s="9"/>
      <c r="O27" s="21"/>
      <c r="P27" s="12">
        <v>1408158.26</v>
      </c>
      <c r="Q27" s="21">
        <f>P27/P28*100</f>
        <v>20.000000028405896</v>
      </c>
      <c r="R27" s="7"/>
      <c r="S27" s="21"/>
      <c r="T27" s="12"/>
      <c r="U27" s="21" t="e">
        <f>T27/T28*100</f>
        <v>#DIV/0!</v>
      </c>
      <c r="V27" s="9"/>
      <c r="W27" s="21"/>
      <c r="X27" s="12"/>
      <c r="Y27" s="21" t="e">
        <f>X27/X28*100</f>
        <v>#DIV/0!</v>
      </c>
      <c r="Z27" s="23"/>
      <c r="AA27" s="25" t="s">
        <v>93</v>
      </c>
    </row>
    <row r="28" spans="1:27" ht="176.25" customHeight="1">
      <c r="A28" s="27"/>
      <c r="B28" s="28"/>
      <c r="C28" s="29"/>
      <c r="D28" s="20"/>
      <c r="E28" s="20"/>
      <c r="F28" s="20"/>
      <c r="G28" s="20"/>
      <c r="H28" s="20"/>
      <c r="I28" s="5" t="s">
        <v>49</v>
      </c>
      <c r="J28" s="7"/>
      <c r="K28" s="22"/>
      <c r="L28" s="13">
        <v>3316319.57</v>
      </c>
      <c r="M28" s="22"/>
      <c r="N28" s="9"/>
      <c r="O28" s="22"/>
      <c r="P28" s="12">
        <v>7040791.290000001</v>
      </c>
      <c r="Q28" s="22"/>
      <c r="R28" s="7"/>
      <c r="S28" s="22"/>
      <c r="T28" s="13"/>
      <c r="U28" s="22"/>
      <c r="V28" s="9"/>
      <c r="W28" s="22"/>
      <c r="X28" s="12"/>
      <c r="Y28" s="22"/>
      <c r="Z28" s="24"/>
      <c r="AA28" s="26"/>
    </row>
    <row r="29" ht="50.25" customHeight="1">
      <c r="A29"/>
    </row>
    <row r="30" ht="50.25" customHeight="1">
      <c r="A30"/>
    </row>
    <row r="31" ht="15">
      <c r="A31"/>
    </row>
  </sheetData>
  <mergeCells count="204">
    <mergeCell ref="Q27:Q28"/>
    <mergeCell ref="S27:S28"/>
    <mergeCell ref="U27:U28"/>
    <mergeCell ref="W27:W28"/>
    <mergeCell ref="Q25:Q26"/>
    <mergeCell ref="S25:S26"/>
    <mergeCell ref="U25:U26"/>
    <mergeCell ref="W25:W26"/>
    <mergeCell ref="Y25:Y26"/>
    <mergeCell ref="Y27:Y28"/>
    <mergeCell ref="Q15:Q16"/>
    <mergeCell ref="Y9:Y10"/>
    <mergeCell ref="Z15:Z16"/>
    <mergeCell ref="AA15:AA16"/>
    <mergeCell ref="Z25:Z26"/>
    <mergeCell ref="AA25:AA26"/>
    <mergeCell ref="Z9:Z10"/>
    <mergeCell ref="AA9:AA10"/>
    <mergeCell ref="Z11:Z12"/>
    <mergeCell ref="Z13:Z14"/>
    <mergeCell ref="AA13:AA14"/>
    <mergeCell ref="S15:S16"/>
    <mergeCell ref="U15:U16"/>
    <mergeCell ref="W15:W16"/>
    <mergeCell ref="Y15:Y16"/>
    <mergeCell ref="AA17:AA18"/>
    <mergeCell ref="AA23:AA24"/>
    <mergeCell ref="S21:S22"/>
    <mergeCell ref="U21:U22"/>
    <mergeCell ref="W21:W22"/>
    <mergeCell ref="Y21:Y22"/>
    <mergeCell ref="Z21:Z22"/>
    <mergeCell ref="AA21:AA22"/>
    <mergeCell ref="K13:K14"/>
    <mergeCell ref="A13:A14"/>
    <mergeCell ref="B13:B14"/>
    <mergeCell ref="W9:W10"/>
    <mergeCell ref="M13:M14"/>
    <mergeCell ref="S13:S14"/>
    <mergeCell ref="U13:U14"/>
    <mergeCell ref="W13:W14"/>
    <mergeCell ref="Y13:Y14"/>
    <mergeCell ref="O13:O14"/>
    <mergeCell ref="Q13:Q14"/>
    <mergeCell ref="C13:C14"/>
    <mergeCell ref="D13:D14"/>
    <mergeCell ref="E13:E14"/>
    <mergeCell ref="F13:F14"/>
    <mergeCell ref="G13:G14"/>
    <mergeCell ref="H13:H14"/>
    <mergeCell ref="F9:F10"/>
    <mergeCell ref="G9:G10"/>
    <mergeCell ref="H9:H10"/>
    <mergeCell ref="A11:A12"/>
    <mergeCell ref="B11:B12"/>
    <mergeCell ref="C11:C12"/>
    <mergeCell ref="D11:D12"/>
    <mergeCell ref="M15:M16"/>
    <mergeCell ref="O15:O16"/>
    <mergeCell ref="A25:A26"/>
    <mergeCell ref="B25:B26"/>
    <mergeCell ref="C25:C26"/>
    <mergeCell ref="D25:D26"/>
    <mergeCell ref="E25:E26"/>
    <mergeCell ref="K15:K16"/>
    <mergeCell ref="A15:A16"/>
    <mergeCell ref="B15:B16"/>
    <mergeCell ref="C15:C16"/>
    <mergeCell ref="D15:D16"/>
    <mergeCell ref="E15:E16"/>
    <mergeCell ref="F15:F16"/>
    <mergeCell ref="G15:G16"/>
    <mergeCell ref="H15:H16"/>
    <mergeCell ref="F25:F26"/>
    <mergeCell ref="G25:G26"/>
    <mergeCell ref="H25:H26"/>
    <mergeCell ref="K25:K26"/>
    <mergeCell ref="M25:M26"/>
    <mergeCell ref="O25:O26"/>
    <mergeCell ref="A17:A18"/>
    <mergeCell ref="B17:B18"/>
    <mergeCell ref="E11:E12"/>
    <mergeCell ref="F11:F12"/>
    <mergeCell ref="G11:G12"/>
    <mergeCell ref="H11:H12"/>
    <mergeCell ref="B9:B10"/>
    <mergeCell ref="A9:A10"/>
    <mergeCell ref="C9:C10"/>
    <mergeCell ref="D9:D10"/>
    <mergeCell ref="E9:E10"/>
    <mergeCell ref="K9:K10"/>
    <mergeCell ref="S9:S10"/>
    <mergeCell ref="U9:U10"/>
    <mergeCell ref="M9:M10"/>
    <mergeCell ref="O9:O10"/>
    <mergeCell ref="Q9:Q10"/>
    <mergeCell ref="E6:E8"/>
    <mergeCell ref="D6:D8"/>
    <mergeCell ref="C6:C8"/>
    <mergeCell ref="I6:I8"/>
    <mergeCell ref="H6:H8"/>
    <mergeCell ref="G6:G8"/>
    <mergeCell ref="J6:Q6"/>
    <mergeCell ref="J7:K7"/>
    <mergeCell ref="L7:M7"/>
    <mergeCell ref="N7:O7"/>
    <mergeCell ref="R6:Y6"/>
    <mergeCell ref="K11:K12"/>
    <mergeCell ref="M11:M12"/>
    <mergeCell ref="O11:O12"/>
    <mergeCell ref="Q11:Q12"/>
    <mergeCell ref="S11:S12"/>
    <mergeCell ref="U11:U12"/>
    <mergeCell ref="W11:W12"/>
    <mergeCell ref="Y11:Y12"/>
    <mergeCell ref="AA11:AA12"/>
    <mergeCell ref="B2:AB2"/>
    <mergeCell ref="A3:AA3"/>
    <mergeCell ref="Z4:AA4"/>
    <mergeCell ref="AA6:AA8"/>
    <mergeCell ref="P7:Q7"/>
    <mergeCell ref="R7:S7"/>
    <mergeCell ref="T7:U7"/>
    <mergeCell ref="V7:W7"/>
    <mergeCell ref="X7:Y7"/>
    <mergeCell ref="F6:F8"/>
    <mergeCell ref="B6:B8"/>
    <mergeCell ref="A6:A8"/>
    <mergeCell ref="Z6:Z8"/>
    <mergeCell ref="C17:C18"/>
    <mergeCell ref="C27:C28"/>
    <mergeCell ref="D27:D28"/>
    <mergeCell ref="E27:E28"/>
    <mergeCell ref="F27:F28"/>
    <mergeCell ref="G27:G28"/>
    <mergeCell ref="H27:H28"/>
    <mergeCell ref="A27:A28"/>
    <mergeCell ref="B27:B28"/>
    <mergeCell ref="D17:D18"/>
    <mergeCell ref="E17:E18"/>
    <mergeCell ref="F17:F18"/>
    <mergeCell ref="G17:G18"/>
    <mergeCell ref="H17:H18"/>
    <mergeCell ref="B23:B24"/>
    <mergeCell ref="C23:C24"/>
    <mergeCell ref="D23:D24"/>
    <mergeCell ref="E23:E24"/>
    <mergeCell ref="F23:F24"/>
    <mergeCell ref="G23:G24"/>
    <mergeCell ref="H23:H24"/>
    <mergeCell ref="A21:A22"/>
    <mergeCell ref="B21:B22"/>
    <mergeCell ref="C21:C22"/>
    <mergeCell ref="Z27:Z28"/>
    <mergeCell ref="AA27:AA28"/>
    <mergeCell ref="A19:A20"/>
    <mergeCell ref="B19:B20"/>
    <mergeCell ref="C19:C20"/>
    <mergeCell ref="D19:D20"/>
    <mergeCell ref="E19:E20"/>
    <mergeCell ref="F19:F20"/>
    <mergeCell ref="G19:G20"/>
    <mergeCell ref="H19:H20"/>
    <mergeCell ref="K19:K20"/>
    <mergeCell ref="M19:M20"/>
    <mergeCell ref="O19:O20"/>
    <mergeCell ref="Q19:Q20"/>
    <mergeCell ref="S19:S20"/>
    <mergeCell ref="U19:U20"/>
    <mergeCell ref="W19:W20"/>
    <mergeCell ref="Y19:Y20"/>
    <mergeCell ref="Z19:Z20"/>
    <mergeCell ref="AA19:AA20"/>
    <mergeCell ref="K27:K28"/>
    <mergeCell ref="M27:M28"/>
    <mergeCell ref="O27:O28"/>
    <mergeCell ref="A23:A24"/>
    <mergeCell ref="K17:K18"/>
    <mergeCell ref="M17:M18"/>
    <mergeCell ref="O17:O18"/>
    <mergeCell ref="Q17:Q18"/>
    <mergeCell ref="S17:S18"/>
    <mergeCell ref="U17:U18"/>
    <mergeCell ref="W17:W18"/>
    <mergeCell ref="Y17:Y18"/>
    <mergeCell ref="Z17:Z18"/>
    <mergeCell ref="K23:K24"/>
    <mergeCell ref="M23:M24"/>
    <mergeCell ref="O23:O24"/>
    <mergeCell ref="Q23:Q24"/>
    <mergeCell ref="S23:S24"/>
    <mergeCell ref="U23:U24"/>
    <mergeCell ref="W23:W24"/>
    <mergeCell ref="Y23:Y24"/>
    <mergeCell ref="Z23:Z24"/>
    <mergeCell ref="D21:D22"/>
    <mergeCell ref="E21:E22"/>
    <mergeCell ref="F21:F22"/>
    <mergeCell ref="G21:G22"/>
    <mergeCell ref="H21:H22"/>
    <mergeCell ref="K21:K22"/>
    <mergeCell ref="M21:M22"/>
    <mergeCell ref="O21:O22"/>
    <mergeCell ref="Q21:Q22"/>
  </mergeCells>
  <printOptions/>
  <pageMargins left="0.25" right="0.25" top="0.75" bottom="0.75" header="0.3" footer="0.3"/>
  <pageSetup fitToHeight="0" fitToWidth="1" horizontalDpi="1200" verticalDpi="1200" orientation="landscape" paperSize="14" scale="2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97C20-F465-4F40-839B-BAFF658B7150}">
  <dimension ref="A1:I24"/>
  <sheetViews>
    <sheetView tabSelected="1" workbookViewId="0" topLeftCell="A1">
      <selection activeCell="F3" sqref="F3"/>
    </sheetView>
  </sheetViews>
  <sheetFormatPr defaultColWidth="11.421875" defaultRowHeight="15"/>
  <cols>
    <col min="2" max="5" width="15.421875" style="0" customWidth="1"/>
  </cols>
  <sheetData>
    <row r="1" spans="1:5" ht="15">
      <c r="A1">
        <v>7040791.29</v>
      </c>
      <c r="B1">
        <f>A1/4</f>
        <v>1760197.8225</v>
      </c>
      <c r="C1">
        <f>B1*2</f>
        <v>3520395.645</v>
      </c>
      <c r="D1">
        <f>C1+$B1</f>
        <v>5280593.4675</v>
      </c>
      <c r="E1">
        <f>D1+$B1</f>
        <v>7040791.29</v>
      </c>
    </row>
    <row r="2" spans="2:8" ht="15">
      <c r="B2" t="s">
        <v>74</v>
      </c>
      <c r="C2" t="s">
        <v>75</v>
      </c>
      <c r="D2" t="s">
        <v>76</v>
      </c>
      <c r="E2" t="s">
        <v>77</v>
      </c>
      <c r="G2" s="17"/>
      <c r="H2" s="17"/>
    </row>
    <row r="3" spans="1:9" ht="15">
      <c r="A3" s="17" t="s">
        <v>72</v>
      </c>
      <c r="B3" s="18">
        <v>929961.59</v>
      </c>
      <c r="C3" s="18">
        <f>B3*2</f>
        <v>1859923.18</v>
      </c>
      <c r="D3" s="18">
        <f>C3+$B3</f>
        <v>2789884.77</v>
      </c>
      <c r="E3" s="18">
        <v>4382633.030000001</v>
      </c>
      <c r="F3" s="17"/>
      <c r="G3" s="17"/>
      <c r="H3" s="48"/>
      <c r="I3" s="48"/>
    </row>
    <row r="4" spans="1:6" ht="15">
      <c r="A4" t="s">
        <v>73</v>
      </c>
      <c r="B4" s="18">
        <v>180411.34</v>
      </c>
      <c r="C4" s="18">
        <v>451028.35</v>
      </c>
      <c r="D4" s="18">
        <v>721645.36</v>
      </c>
      <c r="E4" s="18">
        <v>1094572.46</v>
      </c>
      <c r="F4" s="17"/>
    </row>
    <row r="5" spans="1:6" ht="15">
      <c r="A5" t="s">
        <v>83</v>
      </c>
      <c r="B5" s="18"/>
      <c r="C5" s="18"/>
      <c r="D5" s="18">
        <v>70000</v>
      </c>
      <c r="E5" s="18">
        <v>70000</v>
      </c>
      <c r="F5" s="17"/>
    </row>
    <row r="6" spans="1:6" ht="15">
      <c r="A6" t="s">
        <v>78</v>
      </c>
      <c r="B6" s="18"/>
      <c r="C6" s="18">
        <v>30000</v>
      </c>
      <c r="D6" s="18">
        <v>30000</v>
      </c>
      <c r="E6" s="18">
        <v>30000</v>
      </c>
      <c r="F6" s="17"/>
    </row>
    <row r="7" spans="1:6" ht="15">
      <c r="A7" t="s">
        <v>79</v>
      </c>
      <c r="B7" s="18">
        <v>55427.54</v>
      </c>
      <c r="C7" s="18">
        <v>55427.54</v>
      </c>
      <c r="D7" s="18">
        <v>55427.54</v>
      </c>
      <c r="E7" s="18">
        <v>55427.54</v>
      </c>
      <c r="F7" s="17"/>
    </row>
    <row r="8" spans="1:6" ht="15">
      <c r="A8" t="s">
        <v>80</v>
      </c>
      <c r="B8" s="18"/>
      <c r="C8" s="18">
        <v>150000</v>
      </c>
      <c r="D8" s="18">
        <v>225000</v>
      </c>
      <c r="E8" s="18">
        <v>300000</v>
      </c>
      <c r="F8" s="17"/>
    </row>
    <row r="9" spans="1:6" ht="15">
      <c r="A9" t="s">
        <v>82</v>
      </c>
      <c r="B9" s="18"/>
      <c r="C9" s="18">
        <v>719940.5</v>
      </c>
      <c r="D9" s="18">
        <f>288217.76+C9</f>
        <v>1008158.26</v>
      </c>
      <c r="E9" s="18">
        <v>1008158.26</v>
      </c>
      <c r="F9" s="17"/>
    </row>
    <row r="10" spans="1:6" ht="15">
      <c r="A10" t="s">
        <v>81</v>
      </c>
      <c r="B10" s="18"/>
      <c r="C10" s="18">
        <v>50000</v>
      </c>
      <c r="D10" s="18">
        <v>75000</v>
      </c>
      <c r="E10" s="18">
        <v>100000</v>
      </c>
      <c r="F10" s="17"/>
    </row>
    <row r="11" spans="2:6" ht="15">
      <c r="B11" s="18">
        <f>SUM(B3:B10)</f>
        <v>1165800.47</v>
      </c>
      <c r="C11" s="18">
        <f>SUM(C3:C10)</f>
        <v>3316319.57</v>
      </c>
      <c r="D11" s="18">
        <f>SUM(D3:D10)</f>
        <v>4975115.93</v>
      </c>
      <c r="E11" s="18">
        <f>SUM(E3:E10)</f>
        <v>7040791.290000001</v>
      </c>
      <c r="F11" s="17"/>
    </row>
    <row r="12" spans="2:6" ht="15">
      <c r="B12" s="18">
        <f>B1-B11</f>
        <v>594397.3525</v>
      </c>
      <c r="C12" s="18">
        <f aca="true" t="shared" si="0" ref="C12:E12">C1-C11</f>
        <v>204076.0750000002</v>
      </c>
      <c r="D12" s="18">
        <f t="shared" si="0"/>
        <v>305477.53750000056</v>
      </c>
      <c r="E12" s="18">
        <f t="shared" si="0"/>
        <v>0</v>
      </c>
      <c r="F12" s="17"/>
    </row>
    <row r="16" ht="15">
      <c r="A16" t="s">
        <v>85</v>
      </c>
    </row>
    <row r="17" spans="1:2" ht="15">
      <c r="A17" t="s">
        <v>86</v>
      </c>
      <c r="B17" s="17">
        <v>1502927.87</v>
      </c>
    </row>
    <row r="18" spans="1:2" ht="15">
      <c r="A18" t="s">
        <v>87</v>
      </c>
      <c r="B18" s="17">
        <v>2634109.5</v>
      </c>
    </row>
    <row r="19" spans="1:2" ht="15">
      <c r="A19" t="s">
        <v>88</v>
      </c>
      <c r="B19" s="17">
        <v>147841.69</v>
      </c>
    </row>
    <row r="20" spans="1:2" ht="15">
      <c r="A20" t="s">
        <v>89</v>
      </c>
      <c r="B20" s="17">
        <v>1167573.1</v>
      </c>
    </row>
    <row r="21" ht="15">
      <c r="B21" s="17">
        <f>SUM(B17:B20)</f>
        <v>5452452.16</v>
      </c>
    </row>
    <row r="23" spans="1:2" ht="15">
      <c r="A23" t="s">
        <v>91</v>
      </c>
      <c r="B23" s="17">
        <v>62349376</v>
      </c>
    </row>
    <row r="24" spans="1:2" ht="15">
      <c r="A24" t="s">
        <v>90</v>
      </c>
      <c r="B24" s="17">
        <f>SUM(B21+B23)</f>
        <v>67801828.16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Iraís Fabián</cp:lastModifiedBy>
  <cp:lastPrinted>2024-01-25T18:46:15Z</cp:lastPrinted>
  <dcterms:created xsi:type="dcterms:W3CDTF">2021-04-06T20:36:49Z</dcterms:created>
  <dcterms:modified xsi:type="dcterms:W3CDTF">2024-04-23T17:06:32Z</dcterms:modified>
  <cp:category/>
  <cp:version/>
  <cp:contentType/>
  <cp:contentStatus/>
</cp:coreProperties>
</file>